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<sst xmlns="http://schemas.openxmlformats.org/spreadsheetml/2006/main" count="704" uniqueCount="366">
  <si>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</si>
  <si>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</si>
  <si>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</si>
  <si>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</si>
  <si>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</si>
  <si>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</si>
  <si>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</si>
  <si>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</si>
  <si>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</si>
  <si>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</si>
  <si>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</si>
  <si>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</si>
  <si>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</si>
  <si>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</si>
  <si>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</si>
  <si>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</si>
  <si>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</si>
  <si>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</si>
  <si>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</si>
  <si>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</si>
  <si>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</si>
  <si>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</si>
  <si>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</si>
  <si>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</si>
  <si>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</si>
  <si>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</si>
  <si>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</si>
  <si>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</si>
  <si>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</si>
  <si>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</si>
  <si>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</si>
  <si>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</si>
  <si>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</si>
  <si>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</si>
  <si>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</si>
  <si>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</si>
  <si>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</si>
  <si>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</si>
  <si>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</si>
  <si>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</si>
  <si>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</si>
  <si>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</si>
  <si>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</si>
  <si>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</si>
  <si>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</si>
  <si>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</si>
  <si>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</si>
  <si>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</si>
  <si>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</si>
  <si>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</si>
  <si>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</si>
  <si>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</si>
  <si>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</si>
  <si>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</si>
  <si>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</si>
  <si>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</si>
  <si>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</si>
  <si>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</si>
  <si>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</si>
  <si>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</si>
  <si>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</si>
  <si>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</si>
  <si>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</si>
  <si>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</si>
  <si>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</si>
  <si>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</si>
  <si>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</si>
  <si>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</si>
  <si>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</si>
  <si>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</si>
  <si>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</si>
  <si>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</si>
  <si>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</si>
  <si>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</si>
  <si>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</si>
  <si>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</si>
  <si>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</si>
  <si>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</si>
  <si>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</si>
  <si>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</si>
  <si>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</si>
  <si>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</si>
  <si>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</si>
  <si>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</si>
  <si>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</si>
  <si>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</si>
  <si>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</si>
  <si>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</si>
  <si>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</si>
  <si>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</si>
  <si>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</si>
  <si>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</si>
  <si>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</si>
  <si>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</si>
  <si>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</si>
  <si>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</si>
  <si>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</si>
  <si>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</si>
  <si>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</si>
  <si>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</si>
  <si>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</si>
  <si>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</si>
  <si>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</si>
  <si>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</si>
  <si>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</si>
  <si>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</si>
  <si>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</si>
  <si>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</si>
  <si>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</si>
  <si>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</si>
  <si>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</si>
  <si>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</si>
  <si>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</si>
  <si>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</si>
  <si>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</si>
  <si>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</si>
  <si>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</si>
  <si>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</si>
  <si>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</si>
  <si>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</si>
  <si>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</si>
  <si>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</si>
  <si>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</si>
  <si>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</si>
  <si>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</si>
  <si>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</si>
  <si>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</si>
  <si>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</si>
  <si>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</si>
  <si>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</si>
  <si>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</si>
  <si>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</si>
  <si>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</si>
  <si>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</si>
  <si>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</si>
  <si>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</si>
  <si>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</si>
  <si>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</si>
  <si>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</si>
  <si>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</si>
  <si>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</si>
  <si>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</si>
  <si>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</si>
  <si>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</si>
  <si>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</si>
  <si>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</si>
  <si>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</si>
  <si>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</si>
  <si>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</si>
  <si>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</si>
  <si>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</si>
  <si>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</si>
  <si>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</si>
  <si>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</si>
  <si>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</si>
  <si>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</si>
  <si>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</si>
  <si>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</si>
  <si>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</si>
  <si>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</si>
  <si>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</si>
  <si>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</si>
  <si>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</si>
  <si>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</si>
  <si>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</si>
  <si>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</si>
  <si>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</si>
  <si>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</si>
  <si>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</si>
  <si>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</si>
  <si>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</si>
  <si>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</si>
  <si>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</si>
  <si>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</si>
  <si>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</si>
  <si>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</si>
  <si>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</si>
  <si>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</si>
  <si>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</si>
  <si>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</si>
  <si>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</si>
  <si>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</si>
  <si>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</si>
  <si>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</si>
  <si>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</si>
  <si>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</si>
  <si>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</si>
  <si>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</si>
  <si>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</si>
  <si>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</si>
  <si>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</si>
  <si>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</si>
  <si>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</si>
  <si>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</si>
  <si>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</si>
  <si>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</si>
  <si>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</si>
  <si>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</si>
  <si>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</si>
  <si>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</si>
  <si>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</si>
  <si>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</si>
  <si>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</si>
  <si>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</si>
  <si>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</si>
  <si>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</si>
  <si>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</si>
  <si>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</si>
  <si>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</si>
  <si>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</si>
  <si>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</si>
  <si>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</si>
  <si>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</si>
  <si>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</si>
  <si>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</si>
  <si>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</si>
  <si>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</si>
  <si>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</si>
  <si>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</si>
  <si>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</si>
  <si>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</si>
  <si>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</si>
  <si>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</si>
  <si>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</si>
  <si>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</si>
  <si>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</si>
  <si>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</si>
  <si>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</si>
  <si>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</si>
  <si>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</si>
  <si>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</si>
  <si>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</si>
  <si>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</si>
  <si>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</si>
  <si>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</si>
  <si>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</si>
  <si>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</si>
  <si>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</si>
  <si>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</si>
  <si>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</si>
  <si>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</si>
  <si>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</si>
  <si>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</si>
  <si>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</si>
  <si>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</si>
  <si>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</si>
  <si>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</si>
  <si>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</si>
  <si>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</si>
  <si>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</si>
  <si>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</si>
  <si>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</si>
  <si>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</si>
  <si>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</si>
  <si>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</si>
  <si>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</si>
  <si>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</si>
  <si>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</si>
  <si>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</si>
  <si>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</si>
  <si>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</si>
  <si>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</si>
  <si>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</si>
  <si>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</si>
  <si>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</si>
  <si>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</si>
  <si>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</si>
  <si>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</si>
  <si>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</si>
  <si>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</si>
  <si>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</si>
  <si>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</si>
  <si>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</si>
  <si>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</si>
  <si>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</si>
  <si>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</si>
  <si>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</si>
  <si>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</si>
  <si>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</si>
  <si>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</si>
  <si>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</si>
  <si>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</si>
  <si>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</si>
  <si>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</si>
  <si>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</si>
  <si>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</si>
  <si>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</si>
  <si>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</si>
  <si>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</si>
  <si>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</si>
  <si>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</si>
  <si>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</si>
  <si>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</si>
  <si>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</si>
  <si>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</si>
  <si>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</si>
  <si>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</si>
  <si>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</si>
  <si>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</si>
  <si>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</si>
  <si>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</si>
  <si>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</si>
  <si>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</si>
  <si>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</si>
  <si>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</si>
  <si>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</si>
  <si>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</si>
  <si>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</si>
  <si>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</si>
  <si>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</si>
  <si>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</si>
  <si>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</si>
  <si>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</si>
  <si>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</si>
  <si>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</si>
  <si>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</si>
  <si>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</si>
  <si>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</si>
  <si>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</si>
  <si>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</si>
  <si>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</si>
  <si>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</si>
  <si>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</si>
  <si>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</si>
  <si>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</si>
  <si>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</si>
  <si>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</si>
  <si>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</si>
  <si>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</si>
  <si>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</si>
  <si>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</si>
  <si>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</si>
  <si>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</si>
  <si>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</si>
  <si>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</si>
  <si>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</si>
  <si>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</si>
  <si>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</si>
  <si>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</si>
  <si>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</si>
  <si>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</si>
  <si>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</si>
  <si>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</si>
  <si>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</si>
  <si>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</si>
  <si>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</si>
  <si>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</si>
  <si>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</si>
  <si>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</si>
  <si>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</si>
  <si>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</si>
  <si>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</si>
  <si>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</si>
  <si>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</si>
  <si>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</si>
  <si>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</si>
  <si>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</si>
  <si>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</si>
  <si>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</si>
  <si>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</si>
  <si>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</si>
  <si>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</si>
  <si>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</si>
  <si>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</si>
  <si>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"09"  травня  2021 р.</t>
  </si>
  <si>
    <r>
      <t>"</t>
    </r>
    <r>
      <rPr>
        <u val="single"/>
        <sz val="20"/>
        <rFont val="Arial Cyr"/>
        <family val="0"/>
      </rPr>
      <t xml:space="preserve">     07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</si>
</sst>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6.emf" /><Relationship Id="rId3" Type="http://schemas.openxmlformats.org/officeDocument/2006/relationships/image" Target="../media/image17.emf" /><Relationship Id="rId4" Type="http://schemas.openxmlformats.org/officeDocument/2006/relationships/image" Target="../media/image35.emf" /><Relationship Id="rId5" Type="http://schemas.openxmlformats.org/officeDocument/2006/relationships/image" Target="../media/image19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31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.emf" /><Relationship Id="rId12" Type="http://schemas.openxmlformats.org/officeDocument/2006/relationships/image" Target="../media/image29.emf" /><Relationship Id="rId13" Type="http://schemas.openxmlformats.org/officeDocument/2006/relationships/image" Target="../media/image28.emf" /><Relationship Id="rId14" Type="http://schemas.openxmlformats.org/officeDocument/2006/relationships/image" Target="../media/image27.emf" /><Relationship Id="rId15" Type="http://schemas.openxmlformats.org/officeDocument/2006/relationships/image" Target="../media/image26.emf" /><Relationship Id="rId16" Type="http://schemas.openxmlformats.org/officeDocument/2006/relationships/image" Target="../media/image25.emf" /><Relationship Id="rId17" Type="http://schemas.openxmlformats.org/officeDocument/2006/relationships/image" Target="../media/image24.emf" /><Relationship Id="rId18" Type="http://schemas.openxmlformats.org/officeDocument/2006/relationships/image" Target="../media/image23.emf" /><Relationship Id="rId19" Type="http://schemas.openxmlformats.org/officeDocument/2006/relationships/image" Target="../media/image34.emf" /><Relationship Id="rId20" Type="http://schemas.openxmlformats.org/officeDocument/2006/relationships/image" Target="../media/image22.emf" /><Relationship Id="rId21" Type="http://schemas.openxmlformats.org/officeDocument/2006/relationships/image" Target="../media/image21.emf" /><Relationship Id="rId22" Type="http://schemas.openxmlformats.org/officeDocument/2006/relationships/image" Target="../media/image20.emf" /><Relationship Id="rId23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8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v>82.31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251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66</v>
      </c>
      <c r="P21" s="67" t="s">
        <v>136</v>
      </c>
      <c r="Q21" s="68" t="s">
        <v>277</v>
      </c>
      <c r="R21" s="67" t="s">
        <v>312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363</v>
      </c>
      <c r="Y21" s="76"/>
      <c r="Z21" s="68" t="s">
        <v>319</v>
      </c>
      <c r="AA21" s="67" t="s">
        <v>322</v>
      </c>
      <c r="AB21" s="67" t="s">
        <v>85</v>
      </c>
      <c r="AC21" s="67" t="s">
        <v>80</v>
      </c>
      <c r="AD21" s="67" t="s">
        <v>11</v>
      </c>
      <c r="AE21" s="67" t="s">
        <v>109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8</v>
      </c>
      <c r="H23" s="20">
        <f>G23</f>
        <v>8</v>
      </c>
      <c r="I23" s="20">
        <f>G23</f>
        <v>8</v>
      </c>
      <c r="J23" s="20">
        <f>G23</f>
        <v>8</v>
      </c>
      <c r="K23" s="20">
        <f>G23</f>
        <v>8</v>
      </c>
      <c r="L23" s="20">
        <f>G23</f>
        <v>8</v>
      </c>
      <c r="M23" s="20">
        <f>G23</f>
        <v>8</v>
      </c>
      <c r="N23" s="70">
        <f>G23</f>
        <v>8</v>
      </c>
      <c r="O23" s="21">
        <v>8</v>
      </c>
      <c r="P23" s="20">
        <f aca="true" t="shared" si="0" ref="P23:V23">O23</f>
        <v>8</v>
      </c>
      <c r="Q23" s="21">
        <f t="shared" si="0"/>
        <v>8</v>
      </c>
      <c r="R23" s="20">
        <f t="shared" si="0"/>
        <v>8</v>
      </c>
      <c r="S23" s="20">
        <f t="shared" si="0"/>
        <v>8</v>
      </c>
      <c r="T23" s="20">
        <f t="shared" si="0"/>
        <v>8</v>
      </c>
      <c r="U23" s="20">
        <f t="shared" si="0"/>
        <v>8</v>
      </c>
      <c r="V23" s="20">
        <f t="shared" si="0"/>
        <v>8</v>
      </c>
      <c r="W23" s="20">
        <v>8</v>
      </c>
      <c r="X23" s="20">
        <f>W23</f>
        <v>8</v>
      </c>
      <c r="Y23" s="70">
        <f>X23</f>
        <v>8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70">
        <f t="shared" si="1"/>
        <v>8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tr">
        <f>IF(обед3="хліб житній",DU2,(IF(обед3="хліб пшеничний",DT2,(VLOOKUP(обед3,таб,67,FALSE)))))</f>
        <v>89/20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75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160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0.16</v>
      </c>
      <c r="AJ29" s="168"/>
      <c r="AK29" s="163">
        <f>SUM(G30:AG30)</f>
        <v>1.28</v>
      </c>
      <c r="AL29" s="164"/>
      <c r="AM29" s="156">
        <f>IF(AK29=0,0,AT117)</f>
        <v>63</v>
      </c>
      <c r="AN29" s="158">
        <f>AK29*AM29</f>
        <v>80.64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1.28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0.087</v>
      </c>
      <c r="AJ37" s="168"/>
      <c r="AK37" s="163">
        <f>SUM(G38:AG38)</f>
        <v>0.696</v>
      </c>
      <c r="AL37" s="164"/>
      <c r="AM37" s="156">
        <f>IF(AK37=0,0,AX117)</f>
        <v>57.16</v>
      </c>
      <c r="AN37" s="158">
        <f>AK37*AM37</f>
        <v>39.783359999999995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0.696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0.049499999999999995</v>
      </c>
      <c r="AJ41" s="168"/>
      <c r="AK41" s="163">
        <f>SUM(G42:AG42)</f>
        <v>0.39599999999999996</v>
      </c>
      <c r="AL41" s="164"/>
      <c r="AM41" s="156">
        <f>IF(AK41=0,0,AZ117)</f>
        <v>165.332</v>
      </c>
      <c r="AN41" s="158">
        <f>AK41*AM41</f>
        <v>65.47147199999999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0.06</v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0.072</v>
      </c>
      <c r="P42" s="46">
        <f t="shared" si="27"/>
        <v>0.04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0.048</v>
      </c>
      <c r="AA42" s="47">
        <f t="shared" si="28"/>
      </c>
      <c r="AB42" s="46">
        <f t="shared" si="28"/>
        <v>0.016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>
        <v>4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0.16</v>
      </c>
      <c r="AL47" s="164"/>
      <c r="AM47" s="156">
        <f>IF(AK47=0,0,BC117)</f>
        <v>44</v>
      </c>
      <c r="AN47" s="158">
        <f>AK47*AM47</f>
        <v>7.04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0.064</v>
      </c>
      <c r="P48" s="46">
        <f t="shared" si="36"/>
      </c>
      <c r="Q48" s="47">
        <f t="shared" si="36"/>
      </c>
      <c r="R48" s="46">
        <f t="shared" si="36"/>
        <v>0.032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0.182</v>
      </c>
      <c r="AJ49" s="168"/>
      <c r="AK49" s="163">
        <f>SUM(G50:AG50)</f>
        <v>1.456</v>
      </c>
      <c r="AL49" s="164"/>
      <c r="AM49" s="156">
        <f>IF(AK49=0,0,BD117)</f>
        <v>18.8</v>
      </c>
      <c r="AN49" s="158">
        <f>AK49*AM49</f>
        <v>27.3728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1.2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0.256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/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0.2</v>
      </c>
      <c r="AL55" s="164"/>
      <c r="AM55" s="156">
        <f>IF(AK55=0,0,BG117)</f>
        <v>63.86</v>
      </c>
      <c r="AN55" s="158">
        <f>AK55*AM55</f>
        <v>12.772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0.141</v>
      </c>
      <c r="AJ57" s="168"/>
      <c r="AK57" s="163">
        <f>SUM(G58:AG58)</f>
        <v>1.128</v>
      </c>
      <c r="AL57" s="164"/>
      <c r="AM57" s="156">
        <f>IF(AK57=0,0,BH117)</f>
        <v>53.6</v>
      </c>
      <c r="AN57" s="158">
        <f>AK57*AM57</f>
        <v>60.4608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1.128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0.16</v>
      </c>
      <c r="AL59" s="164"/>
      <c r="AM59" s="156">
        <f>IF(AK59=0,0,BI117)</f>
        <v>128</v>
      </c>
      <c r="AN59" s="158">
        <f>AK59*AM59</f>
        <v>20.48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1.1</v>
      </c>
      <c r="AJ61" s="168"/>
      <c r="AK61" s="169">
        <f>SUM(G62:AG62)</f>
        <v>8.8</v>
      </c>
      <c r="AL61" s="170"/>
      <c r="AM61" s="156">
        <f>IF(AK61=0,0,BJ117)</f>
        <v>2.7</v>
      </c>
      <c r="AN61" s="158">
        <f>AK61*AM61</f>
        <v>23.760000000000005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0.8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0.208</v>
      </c>
      <c r="AJ63" s="168"/>
      <c r="AK63" s="163">
        <f>SUM(G64:AG64)</f>
        <v>1.664</v>
      </c>
      <c r="AL63" s="164"/>
      <c r="AM63" s="156">
        <f>IF(AK63=0,0,BK117)</f>
        <v>33.02</v>
      </c>
      <c r="AN63" s="158">
        <f>AK63*AM63</f>
        <v>54.945280000000004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1.664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/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0.003</v>
      </c>
      <c r="AJ65" s="168"/>
      <c r="AK65" s="163">
        <f>SUM(G66:AG66)</f>
        <v>0.024</v>
      </c>
      <c r="AL65" s="164"/>
      <c r="AM65" s="156">
        <f>IF(AK65=0,0,BL117)</f>
        <v>11.4</v>
      </c>
      <c r="AN65" s="158">
        <f>AK65*AM65</f>
        <v>0.2736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0.024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0.004</v>
      </c>
      <c r="AJ67" s="168"/>
      <c r="AK67" s="163">
        <f>SUM(G68:AG68)</f>
        <v>0.032</v>
      </c>
      <c r="AL67" s="164"/>
      <c r="AM67" s="156">
        <f>IF(AK67=0,0,BM117)</f>
        <v>75</v>
      </c>
      <c r="AN67" s="158">
        <f>AK67*AM67</f>
        <v>2.4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0.032</v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0.011</v>
      </c>
      <c r="AJ71" s="168"/>
      <c r="AK71" s="163">
        <f>SUM(G72:AG72)</f>
        <v>0.088</v>
      </c>
      <c r="AL71" s="164"/>
      <c r="AM71" s="156">
        <f>IF(AK71=0,0,BO117)</f>
        <v>16.1</v>
      </c>
      <c r="AN71" s="158">
        <f>AK71*AM71</f>
        <v>1.4168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0.088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45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0.045</v>
      </c>
      <c r="AJ83" s="168"/>
      <c r="AK83" s="163">
        <f>SUM(G84:AG84)</f>
        <v>0.36</v>
      </c>
      <c r="AL83" s="164"/>
      <c r="AM83" s="156">
        <f>IF(AK83=0,0,BR117)</f>
        <v>24.1</v>
      </c>
      <c r="AN83" s="158">
        <f>AK83*AM83</f>
        <v>8.676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  <v>0.36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0.07</v>
      </c>
      <c r="AJ85" s="168"/>
      <c r="AK85" s="163">
        <f>SUM(G86:AG86)</f>
        <v>0.56</v>
      </c>
      <c r="AL85" s="164"/>
      <c r="AM85" s="156">
        <f>IF(AK85=0,0,BS117)</f>
        <v>17</v>
      </c>
      <c r="AN85" s="158">
        <f>AK85*AM85</f>
        <v>9.520000000000001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  <v>0.56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0.065</v>
      </c>
      <c r="AJ97" s="168"/>
      <c r="AK97" s="163">
        <f>SUM(G98:AG98)</f>
        <v>0.52</v>
      </c>
      <c r="AL97" s="164"/>
      <c r="AM97" s="156">
        <f>IF(AK97=0,0,BW117)</f>
        <v>21</v>
      </c>
      <c r="AN97" s="158">
        <f>AK97*AM97</f>
        <v>10.92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0.12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0.16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0.04</v>
      </c>
      <c r="AJ103" s="168"/>
      <c r="AK103" s="163">
        <f>SUM(G104:AG104)</f>
        <v>0.32</v>
      </c>
      <c r="AL103" s="164"/>
      <c r="AM103" s="156">
        <f>IF(AK103=0,0,BZ117)</f>
        <v>62.7</v>
      </c>
      <c r="AN103" s="158">
        <f>AK103*AM103</f>
        <v>20.064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0.32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0.012</v>
      </c>
      <c r="AJ107" s="168"/>
      <c r="AK107" s="163">
        <f>SUM(G108:AG108)</f>
        <v>0.096</v>
      </c>
      <c r="AL107" s="164"/>
      <c r="AM107" s="156">
        <f>IF(AK107=0,0,CB117)</f>
        <v>62</v>
      </c>
      <c r="AN107" s="158">
        <f>AK107*AM107</f>
        <v>5.952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0.096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1.6</v>
      </c>
      <c r="AL111" s="164"/>
      <c r="AM111" s="156">
        <f>IF(AK111=0,0,CD117)</f>
        <v>21.7</v>
      </c>
      <c r="AN111" s="158">
        <f>AK111*AM111</f>
        <v>34.72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1.6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</v>
      </c>
      <c r="AJ115" s="168"/>
      <c r="AK115" s="163">
        <f>SUM(G116:AG116)</f>
        <v>2.4</v>
      </c>
      <c r="AL115" s="164"/>
      <c r="AM115" s="156">
        <f>IF(AK115=0,0,CF117)</f>
        <v>16.8</v>
      </c>
      <c r="AN115" s="158">
        <f>AK115*AM115</f>
        <v>40.32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0.32599999999999996</v>
      </c>
      <c r="AJ125" s="168"/>
      <c r="AK125" s="163">
        <f>SUM(G126:AG126)</f>
        <v>2.6079999999999997</v>
      </c>
      <c r="AL125" s="164"/>
      <c r="AM125" s="156">
        <f>IF(AK125=0,0,CG117)</f>
        <v>13.1</v>
      </c>
      <c r="AN125" s="158">
        <f>AK125*AM125</f>
        <v>34.16479999999999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0.688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1.92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0.04</v>
      </c>
      <c r="AJ127" s="168"/>
      <c r="AK127" s="163">
        <f>SUM(G128:AG128)</f>
        <v>0.32</v>
      </c>
      <c r="AL127" s="164"/>
      <c r="AM127" s="156">
        <f>IF(AK127=0,0,CH117)</f>
        <v>4.25</v>
      </c>
      <c r="AN127" s="158">
        <f>AK127*AM127</f>
        <v>1.36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0.32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0.08299999999999999</v>
      </c>
      <c r="AJ129" s="168"/>
      <c r="AK129" s="163">
        <f>SUM(G130:AG130)</f>
        <v>0.6639999999999999</v>
      </c>
      <c r="AL129" s="164"/>
      <c r="AM129" s="156">
        <f>IF(AK129=0,0,CI117)</f>
        <v>5.9</v>
      </c>
      <c r="AN129" s="158">
        <f>AK129*AM129</f>
        <v>3.9175999999999997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0.112</v>
      </c>
      <c r="P130" s="45">
        <f t="shared" si="156"/>
      </c>
      <c r="Q130" s="49">
        <f t="shared" si="156"/>
        <v>0.12</v>
      </c>
      <c r="R130" s="45">
        <f t="shared" si="156"/>
        <v>0.144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0.288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0.035</v>
      </c>
      <c r="AJ131" s="168"/>
      <c r="AK131" s="163">
        <f>SUM(G132:AG132)</f>
        <v>0.28</v>
      </c>
      <c r="AL131" s="164"/>
      <c r="AM131" s="156">
        <f>IF(AK131=0,0,CJ117)</f>
        <v>7.8</v>
      </c>
      <c r="AN131" s="158">
        <f>AK131*AM131</f>
        <v>2.184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0.16</v>
      </c>
      <c r="P132" s="46">
        <f t="shared" si="159"/>
      </c>
      <c r="Q132" s="47">
        <f t="shared" si="159"/>
        <v>0.12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0.101</v>
      </c>
      <c r="AJ135" s="168"/>
      <c r="AK135" s="163">
        <f>SUM(G136:AG136)</f>
        <v>0.808</v>
      </c>
      <c r="AL135" s="164"/>
      <c r="AM135" s="156">
        <f>IF(AK135=0,0,CL117)</f>
        <v>26.5</v>
      </c>
      <c r="AN135" s="158">
        <f>AK135*AM135</f>
        <v>21.412000000000003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0.808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0.22</v>
      </c>
      <c r="AJ137" s="168"/>
      <c r="AK137" s="163">
        <f>SUM(G138:AG138)</f>
        <v>1.76</v>
      </c>
      <c r="AL137" s="164"/>
      <c r="AM137" s="156">
        <f>IF(AK137=0,0,CO117)</f>
        <v>6.8</v>
      </c>
      <c r="AN137" s="158">
        <f>AK137*AM137</f>
        <v>11.968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0.48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1.28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0.016</v>
      </c>
      <c r="AL141" s="164"/>
      <c r="AM141" s="156">
        <f>IF(AK141=0,0,CM117)</f>
        <v>52.8</v>
      </c>
      <c r="AN141" s="158">
        <f>AK141*AM141</f>
        <v>0.8448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0.016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0.45000000000000007</v>
      </c>
      <c r="AJ147" s="168"/>
      <c r="AK147" s="163">
        <f>SUM(G148:AG148)</f>
        <v>3.6000000000000005</v>
      </c>
      <c r="AL147" s="164"/>
      <c r="AM147" s="156">
        <f>IF(AK147=0,0,CQ117)</f>
        <v>13.8</v>
      </c>
      <c r="AN147" s="158">
        <f>AK147*AM147</f>
        <v>49.68000000000001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0.008</v>
      </c>
      <c r="AL161" s="164"/>
      <c r="AM161" s="156">
        <f>IF(AK161=0,0,CX117)</f>
        <v>452</v>
      </c>
      <c r="AN161" s="158">
        <f>AK161*AM161</f>
        <v>3.616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0.008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0.08</v>
      </c>
      <c r="AL163" s="164"/>
      <c r="AM163" s="156">
        <f>IF(AK163=0,0,CY117)</f>
        <v>10.24</v>
      </c>
      <c r="AN163" s="158">
        <f>AK163*AM163</f>
        <v>0.8192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/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3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0.04</v>
      </c>
      <c r="AL175" s="164"/>
      <c r="AM175" s="156">
        <f>IF(AK175=0,0,DI117)</f>
        <v>39</v>
      </c>
      <c r="AN175" s="158">
        <f>AK175*AM175</f>
        <v>1.56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0.016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0.024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658.5145120000001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2021-05-07T06:54:25Z</cp:lastPrinted>
  <dcterms:created xsi:type="dcterms:W3CDTF">1996-10-08T23:32:33Z</dcterms:created>
  <dcterms:modified xsi:type="dcterms:W3CDTF">2021-05-11T05:02:50Z</dcterms:modified>
  <cp:category/>
  <cp:version/>
  <cp:contentType/>
  <cp:contentStatus/>
</cp:coreProperties>
</file>